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7815" windowHeight="11565" activeTab="0"/>
  </bookViews>
  <sheets>
    <sheet name="прил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<sst xmlns="http://schemas.openxmlformats.org/spreadsheetml/2006/main" count="67" uniqueCount="65">
  <si>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I.</t>
  </si>
  <si>
    <t>Доходы</t>
  </si>
  <si>
    <t>1.1</t>
  </si>
  <si>
    <t>Налоговые доходы</t>
  </si>
  <si>
    <t>Налог на доходы физических лиц</t>
  </si>
  <si>
    <t>Прочие налоговые доходы</t>
  </si>
  <si>
    <t>Неналоговые доходы</t>
  </si>
  <si>
    <t>1.2</t>
  </si>
  <si>
    <t>ИТОГО ДОХОДОВ</t>
  </si>
  <si>
    <t>II.</t>
  </si>
  <si>
    <t xml:space="preserve">Расходы  </t>
  </si>
  <si>
    <t>3.1</t>
  </si>
  <si>
    <t>3.2</t>
  </si>
  <si>
    <t>ИТОГО РАСХОДОВ</t>
  </si>
  <si>
    <t>Профицит (+)/дефицит (-)</t>
  </si>
  <si>
    <t>III.</t>
  </si>
  <si>
    <t>Источники финансирования дефицита бюджета</t>
  </si>
  <si>
    <t>из них:</t>
  </si>
  <si>
    <t>Изменение остатков бюджетных средств</t>
  </si>
  <si>
    <t>Привлечение кредитов</t>
  </si>
  <si>
    <t>Погашение кредитов</t>
  </si>
  <si>
    <t>3.3</t>
  </si>
  <si>
    <t>Кредиты коммерческих банков</t>
  </si>
  <si>
    <t>3.4</t>
  </si>
  <si>
    <t>Иные источники</t>
  </si>
  <si>
    <t>3.5</t>
  </si>
  <si>
    <t>Остатки бюджетных средств на отчетную дату</t>
  </si>
  <si>
    <t>Кредиты из республиканского бюджета</t>
  </si>
  <si>
    <t>Дотации</t>
  </si>
  <si>
    <t>Единый налог на вмененный доход для отдельных видов деятельности</t>
  </si>
  <si>
    <t>Земельный налог</t>
  </si>
  <si>
    <t>Налог на имущество физлиц</t>
  </si>
  <si>
    <t>Госпошлина</t>
  </si>
  <si>
    <t>Наименование показателей</t>
  </si>
  <si>
    <t>№</t>
  </si>
  <si>
    <t>Налоговые и неналоговые доходы</t>
  </si>
  <si>
    <t xml:space="preserve">                     в том числе:</t>
  </si>
  <si>
    <t>Субвенции</t>
  </si>
  <si>
    <t>Иные межбюджетны трансферты</t>
  </si>
  <si>
    <t>Справочно (возврат МБТ)</t>
  </si>
  <si>
    <t>Безвозмездные поступления от муниципальных организаций</t>
  </si>
  <si>
    <t>Безвозмездные поступления</t>
  </si>
  <si>
    <t xml:space="preserve">                     в том числе из республиканского бюджета:</t>
  </si>
  <si>
    <t>Процент исполнения</t>
  </si>
  <si>
    <t>Отклонение ожидаемого исполнения оп плановых назначений</t>
  </si>
  <si>
    <t>в том числе по доп.нормативу</t>
  </si>
  <si>
    <t>прочие безвозмездные поступления</t>
  </si>
  <si>
    <t>Глава муниципального образования</t>
  </si>
  <si>
    <t>Фонд оплаты труда государственных (муниципальных) органов (КОСГУ 121). ВСЕГО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</si>
  <si>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 (КОСГУ 129). ВСЕГО</t>
  </si>
  <si>
    <t>Прочая закупка товаров, работ и услуг для обеспечения государственных (муниципальных) нужд (КОСГУ 244). ВСЕГО</t>
  </si>
  <si>
    <t>Иные выплаты населению (КОСГУ 360). ВСЕГО</t>
  </si>
  <si>
    <t>Иные межбюджетные трансферты(КОСГУ 540).ВСЕГО</t>
  </si>
  <si>
    <t>Уплата налогов, сборов и иных платежей (КОСГУ 850). ВСЕГО</t>
  </si>
  <si>
    <t>А.Г. Голендухин</t>
  </si>
  <si>
    <t>Закупка товаров, работ, услуг в целях капитального ремонта государственного (муниципального) имущества (КОСГУ 243). ВСЕГО</t>
  </si>
  <si>
    <t>Ожидаемая оценка показателей  бюджета  муниципального образования сельское поселение "Шаралдайское" за 2018 год</t>
  </si>
  <si>
    <t>Исполнено за 2017 год</t>
  </si>
  <si>
    <t>Исполнено по состоянию на 01.11.2018 года</t>
  </si>
  <si>
    <t>Ожидаемое исполнение 2018 года</t>
  </si>
  <si>
    <t>2018 год</t>
  </si>
  <si>
    <t>Плановые назначения на 2018 год (уточнено по состоянию на 01.11.2018 года)</t>
  </si>
  <si>
    <t>сельское поселение "Шаралдайское"</t>
  </si>
  <si>
    <t>Фонд оплаты труда учреждений (КОСГУ 111). ВСЕГО</t>
  </si>
  <si>
    <t>Взносы по обязательному социальному страхованию на выплаты по оплате труда работников и иные выплаты работникам учреждений (КОСГУ 119). ВСЕГО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</si>
</sst>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#,##0.000"/>
    <numFmt numFmtId="167" formatCode="0.000%"/>
    <numFmt numFmtId="168" formatCode="0.0000%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0"/>
      <name val="Arial Cyr"/>
      <family val="0"/>
    </font>
    <font>
      <sz val="10"/>
      <color indexed="8"/>
      <name val="Times New Roman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10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8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NumberFormat="1" applyFont="1" applyAlignment="1">
      <alignment wrapText="1"/>
    </xf>
    <xf numFmtId="164" fontId="4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horizontal="center" wrapText="1"/>
    </xf>
    <xf numFmtId="0" fontId="3" fillId="0" borderId="10" xfId="0" applyFont="1" applyFill="1" applyBorder="1" applyAlignment="1">
      <alignment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horizont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9" fontId="2" fillId="33" borderId="10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 applyProtection="1">
      <alignment horizontal="right" wrapText="1"/>
      <protection locked="0"/>
    </xf>
    <xf numFmtId="49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3" fillId="33" borderId="10" xfId="0" applyNumberFormat="1" applyFont="1" applyFill="1" applyBorder="1" applyAlignment="1" applyProtection="1">
      <alignment wrapText="1"/>
      <protection/>
    </xf>
    <xf numFmtId="49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 applyProtection="1">
      <alignment wrapText="1"/>
      <protection locked="0"/>
    </xf>
    <xf numFmtId="49" fontId="7" fillId="0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 applyProtection="1">
      <alignment horizontal="right" wrapText="1"/>
      <protection/>
    </xf>
    <xf numFmtId="3" fontId="3" fillId="0" borderId="10" xfId="0" applyNumberFormat="1" applyFont="1" applyBorder="1" applyAlignment="1">
      <alignment vertical="center" wrapText="1"/>
    </xf>
    <xf numFmtId="49" fontId="3" fillId="34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4" fontId="8" fillId="33" borderId="10" xfId="0" applyNumberFormat="1" applyFont="1" applyFill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Border="1" applyAlignment="1" applyProtection="1">
      <alignment wrapText="1"/>
      <protection locked="0"/>
    </xf>
    <xf numFmtId="49" fontId="2" fillId="0" borderId="10" xfId="0" applyNumberFormat="1" applyFont="1" applyFill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horizontal="left" vertical="center" wrapText="1"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Alignment="1">
      <alignment wrapText="1"/>
    </xf>
    <xf numFmtId="164" fontId="11" fillId="0" borderId="0" xfId="0" applyNumberFormat="1" applyFont="1" applyAlignment="1">
      <alignment horizontal="right" wrapText="1"/>
    </xf>
    <xf numFmtId="164" fontId="11" fillId="0" borderId="0" xfId="0" applyNumberFormat="1" applyFont="1" applyAlignment="1">
      <alignment horizontal="center" wrapText="1"/>
    </xf>
    <xf numFmtId="0" fontId="12" fillId="0" borderId="0" xfId="0" applyFont="1" applyAlignment="1">
      <alignment/>
    </xf>
    <xf numFmtId="0" fontId="11" fillId="0" borderId="0" xfId="0" applyNumberFormat="1" applyFont="1" applyAlignment="1" applyProtection="1">
      <alignment wrapText="1"/>
      <protection locked="0"/>
    </xf>
    <xf numFmtId="164" fontId="11" fillId="0" borderId="11" xfId="0" applyNumberFormat="1" applyFont="1" applyBorder="1" applyAlignment="1" applyProtection="1">
      <alignment horizontal="right" wrapText="1"/>
      <protection locked="0"/>
    </xf>
    <xf numFmtId="3" fontId="3" fillId="35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vertical="center" wrapText="1"/>
    </xf>
    <xf numFmtId="4" fontId="13" fillId="35" borderId="10" xfId="0" applyNumberFormat="1" applyFont="1" applyFill="1" applyBorder="1" applyAlignment="1" applyProtection="1">
      <alignment horizontal="right" vertical="center" wrapText="1"/>
      <protection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 applyProtection="1">
      <alignment horizontal="center" wrapText="1"/>
      <protection locked="0"/>
    </xf>
    <xf numFmtId="164" fontId="11" fillId="0" borderId="0" xfId="0" applyNumberFormat="1" applyFont="1" applyAlignment="1">
      <alignment horizontal="right" wrapText="1"/>
    </xf>
    <xf numFmtId="0" fontId="11" fillId="0" borderId="0" xfId="0" applyNumberFormat="1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Alignment="1" applyProtection="1">
      <alignment horizontal="left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7"/>
  <sheetViews>
    <sheetView tabSelected="1" zoomScale="115" zoomScaleNormal="115" zoomScalePageLayoutView="0" workbookViewId="0" topLeftCell="A1">
      <selection activeCell="G31" sqref="G31:G39"/>
    </sheetView>
  </sheetViews>
  <sheetFormatPr defaultColWidth="9.00390625" defaultRowHeight="12.75"/>
  <cols>
    <col min="1" max="1" width="5.125" style="0" customWidth="1"/>
    <col min="2" max="2" width="44.125" style="0" customWidth="1"/>
    <col min="3" max="3" width="11.625" style="0" customWidth="1"/>
    <col min="4" max="5" width="12.75390625" style="0" customWidth="1"/>
    <col min="6" max="6" width="9.25390625" style="0" customWidth="1"/>
    <col min="7" max="7" width="12.125" style="0" customWidth="1"/>
    <col min="8" max="8" width="11.75390625" style="0" customWidth="1"/>
    <col min="9" max="9" width="10.75390625" style="0" bestFit="1" customWidth="1"/>
  </cols>
  <sheetData>
    <row r="2" spans="1:8" ht="12.75">
      <c r="A2" s="1"/>
      <c r="B2" s="2"/>
      <c r="C2" s="6"/>
      <c r="D2" s="6"/>
      <c r="E2" s="6"/>
      <c r="F2" s="7"/>
      <c r="G2" s="6"/>
      <c r="H2" s="6"/>
    </row>
    <row r="3" spans="1:8" ht="14.25">
      <c r="A3" s="65" t="s">
        <v>56</v>
      </c>
      <c r="B3" s="65"/>
      <c r="C3" s="65"/>
      <c r="D3" s="65"/>
      <c r="E3" s="65"/>
      <c r="F3" s="65"/>
      <c r="G3" s="65"/>
      <c r="H3" s="65"/>
    </row>
    <row r="4" spans="1:8" ht="12.75">
      <c r="A4" s="66"/>
      <c r="B4" s="66"/>
      <c r="C4" s="66"/>
      <c r="D4" s="66"/>
      <c r="E4" s="66"/>
      <c r="F4" s="66"/>
      <c r="G4" s="66"/>
      <c r="H4" s="66"/>
    </row>
    <row r="5" spans="1:8" ht="12.75" customHeight="1">
      <c r="A5" s="67" t="s">
        <v>34</v>
      </c>
      <c r="B5" s="68" t="s">
        <v>33</v>
      </c>
      <c r="C5" s="62" t="s">
        <v>57</v>
      </c>
      <c r="D5" s="62" t="s">
        <v>60</v>
      </c>
      <c r="E5" s="62"/>
      <c r="F5" s="62"/>
      <c r="G5" s="62"/>
      <c r="H5" s="62"/>
    </row>
    <row r="6" spans="1:8" ht="12.75" customHeight="1">
      <c r="A6" s="67"/>
      <c r="B6" s="68"/>
      <c r="C6" s="62"/>
      <c r="D6" s="62" t="s">
        <v>61</v>
      </c>
      <c r="E6" s="62" t="s">
        <v>58</v>
      </c>
      <c r="F6" s="62" t="s">
        <v>43</v>
      </c>
      <c r="G6" s="62" t="s">
        <v>59</v>
      </c>
      <c r="H6" s="62" t="s">
        <v>44</v>
      </c>
    </row>
    <row r="7" spans="1:8" ht="54.75" customHeight="1">
      <c r="A7" s="67"/>
      <c r="B7" s="68"/>
      <c r="C7" s="62"/>
      <c r="D7" s="62"/>
      <c r="E7" s="62"/>
      <c r="F7" s="62"/>
      <c r="G7" s="62"/>
      <c r="H7" s="62"/>
    </row>
    <row r="8" spans="1:8" ht="14.25" customHeight="1">
      <c r="A8" s="8" t="s">
        <v>0</v>
      </c>
      <c r="B8" s="9" t="s">
        <v>1</v>
      </c>
      <c r="C8" s="10">
        <f>C9+C20</f>
        <v>5056.87</v>
      </c>
      <c r="D8" s="10">
        <f>D9+D20</f>
        <v>10112.24</v>
      </c>
      <c r="E8" s="10">
        <f>E9+E20</f>
        <v>4211.52</v>
      </c>
      <c r="F8" s="11">
        <f>SUM(E8/D8*100)</f>
        <v>41.64774570223809</v>
      </c>
      <c r="G8" s="10">
        <f>G9+G20</f>
        <v>10112.7</v>
      </c>
      <c r="H8" s="12">
        <f aca="true" t="shared" si="0" ref="H8:H13">G8-D8</f>
        <v>0.4600000000009459</v>
      </c>
    </row>
    <row r="9" spans="1:8" ht="29.25" customHeight="1">
      <c r="A9" s="9" t="s">
        <v>2</v>
      </c>
      <c r="B9" s="9" t="s">
        <v>35</v>
      </c>
      <c r="C9" s="12">
        <f>C10+C19</f>
        <v>1528</v>
      </c>
      <c r="D9" s="12">
        <f>D10+D19</f>
        <v>1213.8</v>
      </c>
      <c r="E9" s="12">
        <f>E10+E19</f>
        <v>936.08</v>
      </c>
      <c r="F9" s="11">
        <f aca="true" t="shared" si="1" ref="F9:F45">SUM(E9/D9*100)</f>
        <v>77.11978909210744</v>
      </c>
      <c r="G9" s="12">
        <f>G10+G19</f>
        <v>1214.26</v>
      </c>
      <c r="H9" s="12">
        <f t="shared" si="0"/>
        <v>0.4600000000000364</v>
      </c>
    </row>
    <row r="10" spans="1:8" ht="12.75">
      <c r="A10" s="13"/>
      <c r="B10" s="9" t="s">
        <v>3</v>
      </c>
      <c r="C10" s="10">
        <f>C12+C14+C15+C16+C17+C18</f>
        <v>1071.85</v>
      </c>
      <c r="D10" s="10">
        <f>D12+D14+D15+D16+D17+D18</f>
        <v>851.6</v>
      </c>
      <c r="E10" s="10">
        <f>E12+E14+E15+E16+E17+E18</f>
        <v>618.08</v>
      </c>
      <c r="F10" s="11">
        <f t="shared" si="1"/>
        <v>72.57867543447628</v>
      </c>
      <c r="G10" s="10">
        <f>G12+G14+G15+G16+G17+G18</f>
        <v>852.06</v>
      </c>
      <c r="H10" s="12">
        <f t="shared" si="0"/>
        <v>0.4599999999999227</v>
      </c>
    </row>
    <row r="11" spans="1:8" ht="12.75">
      <c r="A11" s="14"/>
      <c r="B11" s="15" t="s">
        <v>36</v>
      </c>
      <c r="C11" s="16"/>
      <c r="D11" s="16"/>
      <c r="E11" s="16"/>
      <c r="F11" s="11"/>
      <c r="G11" s="17"/>
      <c r="H11" s="12">
        <f t="shared" si="0"/>
        <v>0</v>
      </c>
    </row>
    <row r="12" spans="1:8" ht="12.75">
      <c r="A12" s="18"/>
      <c r="B12" s="19" t="s">
        <v>4</v>
      </c>
      <c r="C12" s="16">
        <v>40.7</v>
      </c>
      <c r="D12" s="16">
        <v>39.7</v>
      </c>
      <c r="E12" s="16">
        <v>33.91</v>
      </c>
      <c r="F12" s="11">
        <f t="shared" si="1"/>
        <v>85.41561712846347</v>
      </c>
      <c r="G12" s="16">
        <v>39.7</v>
      </c>
      <c r="H12" s="12">
        <f t="shared" si="0"/>
        <v>0</v>
      </c>
    </row>
    <row r="13" spans="1:8" ht="12.75">
      <c r="A13" s="18"/>
      <c r="B13" s="20" t="s">
        <v>45</v>
      </c>
      <c r="C13" s="16"/>
      <c r="D13" s="16"/>
      <c r="E13" s="16"/>
      <c r="F13" s="11" t="e">
        <f t="shared" si="1"/>
        <v>#DIV/0!</v>
      </c>
      <c r="G13" s="16"/>
      <c r="H13" s="12">
        <f t="shared" si="0"/>
        <v>0</v>
      </c>
    </row>
    <row r="14" spans="1:8" ht="22.5">
      <c r="A14" s="18"/>
      <c r="B14" s="21" t="s">
        <v>29</v>
      </c>
      <c r="C14" s="22">
        <v>0.43</v>
      </c>
      <c r="D14" s="22">
        <v>0</v>
      </c>
      <c r="E14" s="22">
        <v>0.46</v>
      </c>
      <c r="F14" s="11" t="e">
        <f t="shared" si="1"/>
        <v>#DIV/0!</v>
      </c>
      <c r="G14" s="22">
        <v>0.46</v>
      </c>
      <c r="H14" s="12">
        <f aca="true" t="shared" si="2" ref="H14:H49">G14-D14</f>
        <v>0.46</v>
      </c>
    </row>
    <row r="15" spans="1:8" ht="12.75">
      <c r="A15" s="18"/>
      <c r="B15" s="21" t="s">
        <v>31</v>
      </c>
      <c r="C15" s="22">
        <v>123.6</v>
      </c>
      <c r="D15" s="22">
        <v>46.9</v>
      </c>
      <c r="E15" s="22">
        <v>29</v>
      </c>
      <c r="F15" s="11"/>
      <c r="G15" s="22">
        <v>46.9</v>
      </c>
      <c r="H15" s="12">
        <f t="shared" si="2"/>
        <v>0</v>
      </c>
    </row>
    <row r="16" spans="1:8" ht="12.75">
      <c r="A16" s="18"/>
      <c r="B16" s="19" t="s">
        <v>30</v>
      </c>
      <c r="C16" s="16">
        <v>898.5</v>
      </c>
      <c r="D16" s="16">
        <v>750</v>
      </c>
      <c r="E16" s="16">
        <v>547.11</v>
      </c>
      <c r="F16" s="11"/>
      <c r="G16" s="16">
        <v>750</v>
      </c>
      <c r="H16" s="12">
        <f t="shared" si="2"/>
        <v>0</v>
      </c>
    </row>
    <row r="17" spans="1:8" ht="12.75">
      <c r="A17" s="18"/>
      <c r="B17" s="19" t="s">
        <v>32</v>
      </c>
      <c r="C17" s="16"/>
      <c r="D17" s="16"/>
      <c r="E17" s="16"/>
      <c r="F17" s="11" t="e">
        <f t="shared" si="1"/>
        <v>#DIV/0!</v>
      </c>
      <c r="G17" s="16"/>
      <c r="H17" s="12">
        <f t="shared" si="2"/>
        <v>0</v>
      </c>
    </row>
    <row r="18" spans="1:8" ht="12.75">
      <c r="A18" s="18"/>
      <c r="B18" s="19" t="s">
        <v>5</v>
      </c>
      <c r="C18" s="16">
        <v>8.62</v>
      </c>
      <c r="D18" s="16">
        <v>15</v>
      </c>
      <c r="E18" s="16">
        <v>7.6</v>
      </c>
      <c r="F18" s="11">
        <f t="shared" si="1"/>
        <v>50.66666666666666</v>
      </c>
      <c r="G18" s="16">
        <v>15</v>
      </c>
      <c r="H18" s="12">
        <f t="shared" si="2"/>
        <v>0</v>
      </c>
    </row>
    <row r="19" spans="1:8" ht="12.75">
      <c r="A19" s="14"/>
      <c r="B19" s="23" t="s">
        <v>6</v>
      </c>
      <c r="C19" s="24">
        <v>456.15</v>
      </c>
      <c r="D19" s="24">
        <v>362.2</v>
      </c>
      <c r="E19" s="24">
        <v>318</v>
      </c>
      <c r="F19" s="11">
        <f t="shared" si="1"/>
        <v>87.79679734953065</v>
      </c>
      <c r="G19" s="24">
        <v>362.2</v>
      </c>
      <c r="H19" s="12">
        <f t="shared" si="2"/>
        <v>0</v>
      </c>
    </row>
    <row r="20" spans="1:8" ht="12.75">
      <c r="A20" s="9" t="s">
        <v>7</v>
      </c>
      <c r="B20" s="9" t="s">
        <v>41</v>
      </c>
      <c r="C20" s="25">
        <f>SUM(C22:C25)-C27+C26</f>
        <v>3528.87</v>
      </c>
      <c r="D20" s="25">
        <f>SUM(D22:D25)-D27+D26</f>
        <v>8898.44</v>
      </c>
      <c r="E20" s="25">
        <f>SUM(E22:E25)-E27+E26</f>
        <v>3275.44</v>
      </c>
      <c r="F20" s="11">
        <f t="shared" si="1"/>
        <v>36.809148569861684</v>
      </c>
      <c r="G20" s="25">
        <f>SUM(G22:G25)-G27+G26</f>
        <v>8898.44</v>
      </c>
      <c r="H20" s="12">
        <f t="shared" si="2"/>
        <v>0</v>
      </c>
    </row>
    <row r="21" spans="1:8" ht="12.75">
      <c r="A21" s="26"/>
      <c r="B21" s="15" t="s">
        <v>42</v>
      </c>
      <c r="C21" s="27"/>
      <c r="D21" s="27"/>
      <c r="E21" s="27"/>
      <c r="F21" s="11"/>
      <c r="G21" s="17"/>
      <c r="H21" s="12">
        <f t="shared" si="2"/>
        <v>0</v>
      </c>
    </row>
    <row r="22" spans="1:8" ht="12.75">
      <c r="A22" s="26"/>
      <c r="B22" s="19" t="s">
        <v>28</v>
      </c>
      <c r="C22" s="17">
        <v>1670.57</v>
      </c>
      <c r="D22" s="17">
        <v>1660.49</v>
      </c>
      <c r="E22" s="16">
        <v>1584.69</v>
      </c>
      <c r="F22" s="11">
        <f t="shared" si="1"/>
        <v>95.4350824154316</v>
      </c>
      <c r="G22" s="17">
        <v>1660.49</v>
      </c>
      <c r="H22" s="12">
        <f t="shared" si="2"/>
        <v>0</v>
      </c>
    </row>
    <row r="23" spans="1:8" ht="12.75">
      <c r="A23" s="26"/>
      <c r="B23" s="21" t="s">
        <v>46</v>
      </c>
      <c r="C23" s="17"/>
      <c r="D23" s="17"/>
      <c r="E23" s="16"/>
      <c r="F23" s="11" t="e">
        <f t="shared" si="1"/>
        <v>#DIV/0!</v>
      </c>
      <c r="G23" s="17"/>
      <c r="H23" s="12">
        <f t="shared" si="2"/>
        <v>0</v>
      </c>
    </row>
    <row r="24" spans="1:8" ht="12.75">
      <c r="A24" s="26"/>
      <c r="B24" s="21" t="s">
        <v>37</v>
      </c>
      <c r="C24" s="17">
        <v>177.9</v>
      </c>
      <c r="D24" s="17">
        <v>192</v>
      </c>
      <c r="E24" s="16">
        <v>192</v>
      </c>
      <c r="F24" s="11">
        <f t="shared" si="1"/>
        <v>100</v>
      </c>
      <c r="G24" s="17">
        <v>192</v>
      </c>
      <c r="H24" s="12">
        <f t="shared" si="2"/>
        <v>0</v>
      </c>
    </row>
    <row r="25" spans="1:8" ht="12.75">
      <c r="A25" s="26"/>
      <c r="B25" s="19" t="s">
        <v>38</v>
      </c>
      <c r="C25" s="16">
        <v>14.3</v>
      </c>
      <c r="D25" s="17">
        <v>43.15</v>
      </c>
      <c r="E25" s="16">
        <v>43.15</v>
      </c>
      <c r="F25" s="11">
        <f t="shared" si="1"/>
        <v>100</v>
      </c>
      <c r="G25" s="17">
        <v>43.15</v>
      </c>
      <c r="H25" s="12">
        <f t="shared" si="2"/>
        <v>0</v>
      </c>
    </row>
    <row r="26" spans="1:8" ht="12.75">
      <c r="A26" s="26"/>
      <c r="B26" s="19" t="s">
        <v>40</v>
      </c>
      <c r="C26" s="16">
        <v>1666.1</v>
      </c>
      <c r="D26" s="17">
        <v>7002.8</v>
      </c>
      <c r="E26" s="16">
        <v>1455.6</v>
      </c>
      <c r="F26" s="11">
        <f t="shared" si="1"/>
        <v>20.78597132575541</v>
      </c>
      <c r="G26" s="17">
        <v>7002.8</v>
      </c>
      <c r="H26" s="12">
        <f t="shared" si="2"/>
        <v>0</v>
      </c>
    </row>
    <row r="27" spans="1:8" ht="12.75">
      <c r="A27" s="26"/>
      <c r="B27" s="28" t="s">
        <v>39</v>
      </c>
      <c r="C27" s="16"/>
      <c r="D27" s="16"/>
      <c r="E27" s="16"/>
      <c r="F27" s="11" t="e">
        <f t="shared" si="1"/>
        <v>#DIV/0!</v>
      </c>
      <c r="G27" s="17"/>
      <c r="H27" s="12">
        <f t="shared" si="2"/>
        <v>0</v>
      </c>
    </row>
    <row r="28" spans="1:8" ht="12.75">
      <c r="A28" s="29"/>
      <c r="B28" s="9" t="s">
        <v>8</v>
      </c>
      <c r="C28" s="30">
        <f>C8</f>
        <v>5056.87</v>
      </c>
      <c r="D28" s="30">
        <f>D8</f>
        <v>10112.24</v>
      </c>
      <c r="E28" s="30">
        <f>E8</f>
        <v>4211.52</v>
      </c>
      <c r="F28" s="11">
        <f t="shared" si="1"/>
        <v>41.64774570223809</v>
      </c>
      <c r="G28" s="30">
        <f>G8</f>
        <v>10112.7</v>
      </c>
      <c r="H28" s="10">
        <f t="shared" si="2"/>
        <v>0.4600000000009459</v>
      </c>
    </row>
    <row r="29" spans="1:8" ht="12.75">
      <c r="A29" s="31"/>
      <c r="B29" s="32"/>
      <c r="C29" s="33"/>
      <c r="D29" s="33"/>
      <c r="E29" s="33"/>
      <c r="F29" s="11"/>
      <c r="G29" s="34"/>
      <c r="H29" s="12">
        <f t="shared" si="2"/>
        <v>0</v>
      </c>
    </row>
    <row r="30" spans="1:8" ht="12.75">
      <c r="A30" s="8" t="s">
        <v>9</v>
      </c>
      <c r="B30" s="9" t="s">
        <v>10</v>
      </c>
      <c r="C30" s="35">
        <f>SUM(C31:C39)</f>
        <v>5355.489999999999</v>
      </c>
      <c r="D30" s="35">
        <f>SUM(D31:D39)</f>
        <v>10128.18</v>
      </c>
      <c r="E30" s="35">
        <f>SUM(E31:E39)</f>
        <v>4210.93</v>
      </c>
      <c r="F30" s="11">
        <f t="shared" si="1"/>
        <v>41.57637403758622</v>
      </c>
      <c r="G30" s="35">
        <f>SUM(G31:G39)</f>
        <v>10128.18</v>
      </c>
      <c r="H30" s="12">
        <f t="shared" si="2"/>
        <v>0</v>
      </c>
    </row>
    <row r="31" spans="1:8" ht="12.75">
      <c r="A31" s="59"/>
      <c r="B31" s="60" t="s">
        <v>63</v>
      </c>
      <c r="C31" s="61">
        <v>0</v>
      </c>
      <c r="D31" s="61">
        <v>34.15</v>
      </c>
      <c r="E31" s="61">
        <v>34.15</v>
      </c>
      <c r="F31" s="11">
        <f t="shared" si="1"/>
        <v>100</v>
      </c>
      <c r="G31" s="61">
        <v>34.15</v>
      </c>
      <c r="H31" s="12">
        <f t="shared" si="2"/>
        <v>0</v>
      </c>
    </row>
    <row r="32" spans="1:8" ht="33.75" customHeight="1">
      <c r="A32" s="59"/>
      <c r="B32" s="60" t="s">
        <v>64</v>
      </c>
      <c r="C32" s="61">
        <v>0</v>
      </c>
      <c r="D32" s="61">
        <v>10.31</v>
      </c>
      <c r="E32" s="61">
        <v>10.31</v>
      </c>
      <c r="F32" s="11">
        <f t="shared" si="1"/>
        <v>100</v>
      </c>
      <c r="G32" s="61">
        <v>10.31</v>
      </c>
      <c r="H32" s="12">
        <f t="shared" si="2"/>
        <v>0</v>
      </c>
    </row>
    <row r="33" spans="1:8" ht="21">
      <c r="A33" s="36"/>
      <c r="B33" s="37" t="s">
        <v>48</v>
      </c>
      <c r="C33" s="16">
        <v>1748.77</v>
      </c>
      <c r="D33" s="16">
        <v>1873.84</v>
      </c>
      <c r="E33" s="16">
        <v>1646.27</v>
      </c>
      <c r="F33" s="11">
        <f>SUM(E33/D33*100)</f>
        <v>87.85541988643641</v>
      </c>
      <c r="G33" s="16">
        <v>1873.84</v>
      </c>
      <c r="H33" s="12">
        <f t="shared" si="2"/>
        <v>0</v>
      </c>
    </row>
    <row r="34" spans="1:9" ht="42">
      <c r="A34" s="36"/>
      <c r="B34" s="37" t="s">
        <v>49</v>
      </c>
      <c r="C34" s="16">
        <v>512.64</v>
      </c>
      <c r="D34" s="16">
        <v>637.07</v>
      </c>
      <c r="E34" s="16">
        <v>523.36</v>
      </c>
      <c r="F34" s="11">
        <f t="shared" si="1"/>
        <v>82.1510979955107</v>
      </c>
      <c r="G34" s="16">
        <v>637.07</v>
      </c>
      <c r="H34" s="12">
        <f t="shared" si="2"/>
        <v>0</v>
      </c>
      <c r="I34" s="47"/>
    </row>
    <row r="35" spans="1:9" ht="31.5">
      <c r="A35" s="36"/>
      <c r="B35" s="37" t="s">
        <v>55</v>
      </c>
      <c r="C35" s="16">
        <v>666.35</v>
      </c>
      <c r="D35" s="16">
        <v>5573.63</v>
      </c>
      <c r="E35" s="16">
        <v>65</v>
      </c>
      <c r="F35" s="11"/>
      <c r="G35" s="16">
        <v>5573.63</v>
      </c>
      <c r="H35" s="12"/>
      <c r="I35" s="47"/>
    </row>
    <row r="36" spans="1:9" ht="31.5">
      <c r="A36" s="36"/>
      <c r="B36" s="37" t="s">
        <v>50</v>
      </c>
      <c r="C36" s="16">
        <v>2344.18</v>
      </c>
      <c r="D36" s="16">
        <v>1930.98</v>
      </c>
      <c r="E36" s="16">
        <v>1877.85</v>
      </c>
      <c r="F36" s="11">
        <f t="shared" si="1"/>
        <v>97.24854736972935</v>
      </c>
      <c r="G36" s="16">
        <v>1930.98</v>
      </c>
      <c r="H36" s="12">
        <f t="shared" si="2"/>
        <v>0</v>
      </c>
      <c r="I36" s="47"/>
    </row>
    <row r="37" spans="1:9" ht="12.75">
      <c r="A37" s="36"/>
      <c r="B37" s="37" t="s">
        <v>51</v>
      </c>
      <c r="C37" s="16">
        <v>13.65</v>
      </c>
      <c r="D37" s="16">
        <v>6</v>
      </c>
      <c r="E37" s="16">
        <v>6</v>
      </c>
      <c r="F37" s="11">
        <f t="shared" si="1"/>
        <v>100</v>
      </c>
      <c r="G37" s="16">
        <v>6</v>
      </c>
      <c r="H37" s="12">
        <f t="shared" si="2"/>
        <v>0</v>
      </c>
      <c r="I37" s="47"/>
    </row>
    <row r="38" spans="1:9" ht="21">
      <c r="A38" s="36"/>
      <c r="B38" s="37" t="s">
        <v>52</v>
      </c>
      <c r="C38" s="16">
        <v>29.12</v>
      </c>
      <c r="D38" s="16">
        <v>29.79</v>
      </c>
      <c r="E38" s="16">
        <v>19.79</v>
      </c>
      <c r="F38" s="11">
        <f t="shared" si="1"/>
        <v>66.43168848606915</v>
      </c>
      <c r="G38" s="16">
        <v>29.79</v>
      </c>
      <c r="H38" s="12">
        <f t="shared" si="2"/>
        <v>0</v>
      </c>
      <c r="I38" s="47"/>
    </row>
    <row r="39" spans="1:9" ht="21.75" customHeight="1">
      <c r="A39" s="36"/>
      <c r="B39" s="37" t="s">
        <v>53</v>
      </c>
      <c r="C39" s="16">
        <v>40.78</v>
      </c>
      <c r="D39" s="16">
        <v>32.41</v>
      </c>
      <c r="E39" s="16">
        <v>28.2</v>
      </c>
      <c r="F39" s="11">
        <f t="shared" si="1"/>
        <v>87.01018204257946</v>
      </c>
      <c r="G39" s="16">
        <v>32.41</v>
      </c>
      <c r="H39" s="12">
        <f t="shared" si="2"/>
        <v>0</v>
      </c>
      <c r="I39" s="47"/>
    </row>
    <row r="40" spans="1:9" ht="12.75" hidden="1">
      <c r="A40" s="36"/>
      <c r="B40" s="37"/>
      <c r="C40" s="16"/>
      <c r="D40" s="16"/>
      <c r="E40" s="16"/>
      <c r="F40" s="11" t="e">
        <f t="shared" si="1"/>
        <v>#DIV/0!</v>
      </c>
      <c r="G40" s="16"/>
      <c r="H40" s="12">
        <f t="shared" si="2"/>
        <v>0</v>
      </c>
      <c r="I40" s="47"/>
    </row>
    <row r="41" spans="1:9" ht="12.75" hidden="1">
      <c r="A41" s="36"/>
      <c r="B41" s="37"/>
      <c r="C41" s="16"/>
      <c r="D41" s="16"/>
      <c r="E41" s="16"/>
      <c r="F41" s="11" t="e">
        <f t="shared" si="1"/>
        <v>#DIV/0!</v>
      </c>
      <c r="G41" s="16"/>
      <c r="H41" s="12">
        <f t="shared" si="2"/>
        <v>0</v>
      </c>
      <c r="I41" s="47"/>
    </row>
    <row r="42" spans="1:9" ht="12.75" hidden="1">
      <c r="A42" s="36"/>
      <c r="B42" s="37"/>
      <c r="C42" s="16"/>
      <c r="D42" s="16"/>
      <c r="E42" s="16"/>
      <c r="F42" s="11" t="e">
        <f t="shared" si="1"/>
        <v>#DIV/0!</v>
      </c>
      <c r="G42" s="16"/>
      <c r="H42" s="12">
        <f t="shared" si="2"/>
        <v>0</v>
      </c>
      <c r="I42" s="47"/>
    </row>
    <row r="43" spans="1:9" ht="12.75" hidden="1">
      <c r="A43" s="36"/>
      <c r="B43" s="26"/>
      <c r="C43" s="16"/>
      <c r="D43" s="16"/>
      <c r="E43" s="16"/>
      <c r="F43" s="11" t="e">
        <f t="shared" si="1"/>
        <v>#DIV/0!</v>
      </c>
      <c r="G43" s="16"/>
      <c r="H43" s="12">
        <f t="shared" si="2"/>
        <v>0</v>
      </c>
      <c r="I43" s="47"/>
    </row>
    <row r="44" spans="1:9" ht="12.75" hidden="1">
      <c r="A44" s="36"/>
      <c r="B44" s="38"/>
      <c r="C44" s="16"/>
      <c r="D44" s="16"/>
      <c r="E44" s="16"/>
      <c r="F44" s="11" t="e">
        <f t="shared" si="1"/>
        <v>#DIV/0!</v>
      </c>
      <c r="G44" s="16"/>
      <c r="H44" s="12">
        <f t="shared" si="2"/>
        <v>0</v>
      </c>
      <c r="I44" s="47"/>
    </row>
    <row r="45" spans="1:9" ht="12.75" hidden="1">
      <c r="A45" s="36"/>
      <c r="B45" s="37"/>
      <c r="C45" s="16"/>
      <c r="D45" s="16"/>
      <c r="E45" s="16"/>
      <c r="F45" s="11" t="e">
        <f t="shared" si="1"/>
        <v>#DIV/0!</v>
      </c>
      <c r="G45" s="16"/>
      <c r="H45" s="12">
        <f t="shared" si="2"/>
        <v>0</v>
      </c>
      <c r="I45" s="47"/>
    </row>
    <row r="46" spans="1:9" ht="12.75" hidden="1">
      <c r="A46" s="39"/>
      <c r="B46" s="37"/>
      <c r="C46" s="16"/>
      <c r="D46" s="16"/>
      <c r="E46" s="16"/>
      <c r="F46" s="11" t="e">
        <f aca="true" t="shared" si="3" ref="F46:F61">SUM(E46/D46*100)</f>
        <v>#DIV/0!</v>
      </c>
      <c r="G46" s="16"/>
      <c r="H46" s="12">
        <f t="shared" si="2"/>
        <v>0</v>
      </c>
      <c r="I46" s="47"/>
    </row>
    <row r="47" spans="1:9" ht="12.75" hidden="1">
      <c r="A47" s="39"/>
      <c r="B47" s="37"/>
      <c r="C47" s="16"/>
      <c r="D47" s="16"/>
      <c r="E47" s="16"/>
      <c r="F47" s="11" t="e">
        <f t="shared" si="3"/>
        <v>#DIV/0!</v>
      </c>
      <c r="G47" s="16"/>
      <c r="H47" s="12">
        <f t="shared" si="2"/>
        <v>0</v>
      </c>
      <c r="I47" s="47"/>
    </row>
    <row r="48" spans="1:9" ht="12.75">
      <c r="A48" s="40"/>
      <c r="B48" s="9" t="s">
        <v>13</v>
      </c>
      <c r="C48" s="30">
        <f>C30</f>
        <v>5355.489999999999</v>
      </c>
      <c r="D48" s="30">
        <f>D30</f>
        <v>10128.18</v>
      </c>
      <c r="E48" s="30">
        <f>E30</f>
        <v>4210.93</v>
      </c>
      <c r="F48" s="11">
        <f t="shared" si="3"/>
        <v>41.57637403758622</v>
      </c>
      <c r="G48" s="30">
        <f>G30</f>
        <v>10128.18</v>
      </c>
      <c r="H48" s="12">
        <f t="shared" si="2"/>
        <v>0</v>
      </c>
      <c r="I48" s="47"/>
    </row>
    <row r="49" spans="1:9" ht="12.75">
      <c r="A49" s="40"/>
      <c r="B49" s="9" t="s">
        <v>14</v>
      </c>
      <c r="C49" s="41">
        <f>C28-C48</f>
        <v>-298.619999999999</v>
      </c>
      <c r="D49" s="41">
        <f>D28-D48</f>
        <v>-15.94000000000051</v>
      </c>
      <c r="E49" s="41">
        <f>E28-E48</f>
        <v>0.5900000000001455</v>
      </c>
      <c r="F49" s="11">
        <f t="shared" si="3"/>
        <v>-3.701380175659515</v>
      </c>
      <c r="G49" s="41">
        <f>G28-G48</f>
        <v>-15.479999999999563</v>
      </c>
      <c r="H49" s="12">
        <f t="shared" si="2"/>
        <v>0.4600000000009459</v>
      </c>
      <c r="I49" s="47"/>
    </row>
    <row r="50" spans="1:9" ht="12.75">
      <c r="A50" s="42"/>
      <c r="B50" s="5"/>
      <c r="C50" s="16"/>
      <c r="D50" s="16"/>
      <c r="E50" s="16"/>
      <c r="F50" s="11"/>
      <c r="G50" s="16"/>
      <c r="H50" s="12">
        <f aca="true" t="shared" si="4" ref="H50:H62">G50-D50</f>
        <v>0</v>
      </c>
      <c r="I50" s="47"/>
    </row>
    <row r="51" spans="1:9" ht="12.75">
      <c r="A51" s="43"/>
      <c r="B51" s="44"/>
      <c r="C51" s="16"/>
      <c r="D51" s="16"/>
      <c r="E51" s="16"/>
      <c r="F51" s="11"/>
      <c r="G51" s="16"/>
      <c r="H51" s="12">
        <f t="shared" si="4"/>
        <v>0</v>
      </c>
      <c r="I51" s="47"/>
    </row>
    <row r="52" spans="1:9" ht="12.75">
      <c r="A52" s="8" t="s">
        <v>15</v>
      </c>
      <c r="B52" s="9" t="s">
        <v>16</v>
      </c>
      <c r="C52" s="30">
        <f>C54+C55+C58+C61</f>
        <v>0</v>
      </c>
      <c r="D52" s="30">
        <f>D54+D55+D58+D61</f>
        <v>0</v>
      </c>
      <c r="E52" s="30">
        <f>E54+E55+E58+E61</f>
        <v>0</v>
      </c>
      <c r="F52" s="11" t="e">
        <f t="shared" si="3"/>
        <v>#DIV/0!</v>
      </c>
      <c r="G52" s="30">
        <f>G54+G55+G58+G61</f>
        <v>0</v>
      </c>
      <c r="H52" s="12">
        <v>0</v>
      </c>
      <c r="I52" s="47"/>
    </row>
    <row r="53" spans="1:9" ht="12.75">
      <c r="A53" s="45"/>
      <c r="B53" s="19" t="s">
        <v>17</v>
      </c>
      <c r="C53" s="16"/>
      <c r="D53" s="16"/>
      <c r="E53" s="16"/>
      <c r="F53" s="11"/>
      <c r="G53" s="16"/>
      <c r="H53" s="12">
        <f t="shared" si="4"/>
        <v>0</v>
      </c>
      <c r="I53" s="47"/>
    </row>
    <row r="54" spans="1:9" ht="12.75">
      <c r="A54" s="45" t="s">
        <v>11</v>
      </c>
      <c r="B54" s="23" t="s">
        <v>18</v>
      </c>
      <c r="C54" s="24"/>
      <c r="D54" s="24"/>
      <c r="E54" s="24"/>
      <c r="F54" s="11" t="e">
        <f t="shared" si="3"/>
        <v>#DIV/0!</v>
      </c>
      <c r="G54" s="24"/>
      <c r="H54" s="12">
        <v>0</v>
      </c>
      <c r="I54" s="47"/>
    </row>
    <row r="55" spans="1:9" ht="12.75">
      <c r="A55" s="46" t="s">
        <v>12</v>
      </c>
      <c r="B55" s="9" t="s">
        <v>27</v>
      </c>
      <c r="C55" s="10">
        <f>C56-C57</f>
        <v>0</v>
      </c>
      <c r="D55" s="10">
        <f>SUM(D56-D57)</f>
        <v>0</v>
      </c>
      <c r="E55" s="10">
        <f>E56-E57</f>
        <v>0</v>
      </c>
      <c r="F55" s="11" t="e">
        <f t="shared" si="3"/>
        <v>#DIV/0!</v>
      </c>
      <c r="G55" s="10">
        <f>G56-G57</f>
        <v>0</v>
      </c>
      <c r="H55" s="12">
        <f t="shared" si="4"/>
        <v>0</v>
      </c>
      <c r="I55" s="47"/>
    </row>
    <row r="56" spans="1:9" ht="12.75">
      <c r="A56" s="18"/>
      <c r="B56" s="19" t="s">
        <v>19</v>
      </c>
      <c r="C56" s="16"/>
      <c r="D56" s="16"/>
      <c r="E56" s="16"/>
      <c r="F56" s="11" t="e">
        <f t="shared" si="3"/>
        <v>#DIV/0!</v>
      </c>
      <c r="G56" s="16"/>
      <c r="H56" s="12">
        <f t="shared" si="4"/>
        <v>0</v>
      </c>
      <c r="I56" s="47"/>
    </row>
    <row r="57" spans="1:9" ht="12.75">
      <c r="A57" s="18"/>
      <c r="B57" s="19" t="s">
        <v>20</v>
      </c>
      <c r="C57" s="16"/>
      <c r="D57" s="16"/>
      <c r="E57" s="16"/>
      <c r="F57" s="11" t="e">
        <f t="shared" si="3"/>
        <v>#DIV/0!</v>
      </c>
      <c r="G57" s="16"/>
      <c r="H57" s="12">
        <f t="shared" si="4"/>
        <v>0</v>
      </c>
      <c r="I57" s="47"/>
    </row>
    <row r="58" spans="1:9" ht="12.75">
      <c r="A58" s="46" t="s">
        <v>21</v>
      </c>
      <c r="B58" s="9" t="s">
        <v>22</v>
      </c>
      <c r="C58" s="10">
        <f>C59-C60</f>
        <v>0</v>
      </c>
      <c r="D58" s="10">
        <f>D59-D60</f>
        <v>0</v>
      </c>
      <c r="E58" s="10">
        <f>E59-E60</f>
        <v>0</v>
      </c>
      <c r="F58" s="11" t="e">
        <f t="shared" si="3"/>
        <v>#DIV/0!</v>
      </c>
      <c r="G58" s="10">
        <f>G59-G60</f>
        <v>0</v>
      </c>
      <c r="H58" s="12">
        <f t="shared" si="4"/>
        <v>0</v>
      </c>
      <c r="I58" s="47"/>
    </row>
    <row r="59" spans="1:9" ht="12.75">
      <c r="A59" s="18"/>
      <c r="B59" s="19" t="s">
        <v>19</v>
      </c>
      <c r="C59" s="16">
        <v>0</v>
      </c>
      <c r="D59" s="16"/>
      <c r="E59" s="16">
        <v>0</v>
      </c>
      <c r="F59" s="11" t="e">
        <f t="shared" si="3"/>
        <v>#DIV/0!</v>
      </c>
      <c r="G59" s="16"/>
      <c r="H59" s="12">
        <f t="shared" si="4"/>
        <v>0</v>
      </c>
      <c r="I59" s="47"/>
    </row>
    <row r="60" spans="1:9" ht="12.75">
      <c r="A60" s="18"/>
      <c r="B60" s="19" t="s">
        <v>20</v>
      </c>
      <c r="C60" s="16">
        <v>0</v>
      </c>
      <c r="D60" s="16">
        <v>0</v>
      </c>
      <c r="E60" s="16">
        <v>0</v>
      </c>
      <c r="F60" s="11"/>
      <c r="G60" s="16">
        <v>0</v>
      </c>
      <c r="H60" s="12">
        <f t="shared" si="4"/>
        <v>0</v>
      </c>
      <c r="I60" s="47"/>
    </row>
    <row r="61" spans="1:9" ht="12.75">
      <c r="A61" s="46" t="s">
        <v>23</v>
      </c>
      <c r="B61" s="9" t="s">
        <v>24</v>
      </c>
      <c r="C61" s="10"/>
      <c r="D61" s="10"/>
      <c r="E61" s="10"/>
      <c r="F61" s="11" t="e">
        <f t="shared" si="3"/>
        <v>#DIV/0!</v>
      </c>
      <c r="G61" s="10"/>
      <c r="H61" s="12">
        <f t="shared" si="4"/>
        <v>0</v>
      </c>
      <c r="I61" s="47"/>
    </row>
    <row r="62" spans="1:9" ht="12.75">
      <c r="A62" s="46" t="s">
        <v>25</v>
      </c>
      <c r="B62" s="9" t="s">
        <v>26</v>
      </c>
      <c r="C62" s="10"/>
      <c r="D62" s="10"/>
      <c r="E62" s="10"/>
      <c r="F62" s="11"/>
      <c r="G62" s="10"/>
      <c r="H62" s="12">
        <f t="shared" si="4"/>
        <v>0</v>
      </c>
      <c r="I62" s="47"/>
    </row>
    <row r="63" spans="1:9" ht="12.75">
      <c r="A63" s="48"/>
      <c r="B63" s="49"/>
      <c r="C63" s="50"/>
      <c r="D63" s="50"/>
      <c r="E63" s="50"/>
      <c r="F63" s="51"/>
      <c r="G63" s="50"/>
      <c r="H63" s="52"/>
      <c r="I63" s="47"/>
    </row>
    <row r="64" spans="1:8" ht="12.75" customHeight="1">
      <c r="A64" s="63"/>
      <c r="B64" s="63"/>
      <c r="C64" s="63"/>
      <c r="D64" s="63"/>
      <c r="E64" s="63"/>
      <c r="F64" s="63"/>
      <c r="G64" s="63"/>
      <c r="H64" s="63"/>
    </row>
    <row r="65" spans="1:8" s="56" customFormat="1" ht="15">
      <c r="A65" s="53"/>
      <c r="B65" s="69" t="s">
        <v>47</v>
      </c>
      <c r="C65" s="69"/>
      <c r="D65" s="54"/>
      <c r="E65" s="54"/>
      <c r="F65" s="55"/>
      <c r="G65" s="54"/>
      <c r="H65" s="54"/>
    </row>
    <row r="66" spans="1:8" s="56" customFormat="1" ht="15.75" customHeight="1">
      <c r="A66" s="53"/>
      <c r="B66" s="57" t="s">
        <v>62</v>
      </c>
      <c r="C66" s="58"/>
      <c r="D66" s="54"/>
      <c r="E66" s="64" t="s">
        <v>54</v>
      </c>
      <c r="F66" s="64"/>
      <c r="G66" s="54"/>
      <c r="H66" s="54"/>
    </row>
    <row r="67" spans="1:8" ht="12.75">
      <c r="A67" s="1"/>
      <c r="B67" s="2"/>
      <c r="C67" s="3"/>
      <c r="D67" s="3"/>
      <c r="E67" s="3"/>
      <c r="F67" s="4"/>
      <c r="G67" s="3"/>
      <c r="H67" s="3"/>
    </row>
  </sheetData>
  <sheetProtection/>
  <mergeCells count="14">
    <mergeCell ref="A64:H64"/>
    <mergeCell ref="E66:F66"/>
    <mergeCell ref="A3:H3"/>
    <mergeCell ref="A4:H4"/>
    <mergeCell ref="A5:A7"/>
    <mergeCell ref="B5:B7"/>
    <mergeCell ref="B65:C65"/>
    <mergeCell ref="C5:C7"/>
    <mergeCell ref="D5:H5"/>
    <mergeCell ref="D6:D7"/>
    <mergeCell ref="E6:E7"/>
    <mergeCell ref="F6:F7"/>
    <mergeCell ref="G6:G7"/>
    <mergeCell ref="H6:H7"/>
  </mergeCells>
  <printOptions/>
  <pageMargins left="0.7086614173228347" right="0.1968503937007874" top="0.1968503937007874" bottom="0.31496062992125984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</dc:creator>
  <cp:keywords/>
  <dc:description/>
  <cp:lastModifiedBy>СТАС</cp:lastModifiedBy>
  <cp:lastPrinted>2018-11-13T01:33:29Z</cp:lastPrinted>
  <dcterms:created xsi:type="dcterms:W3CDTF">2009-04-29T13:22:24Z</dcterms:created>
  <dcterms:modified xsi:type="dcterms:W3CDTF">2018-11-13T02:28:59Z</dcterms:modified>
  <cp:category/>
  <cp:version/>
  <cp:contentType/>
  <cp:contentStatus/>
</cp:coreProperties>
</file>